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Š Zadarski otoci\Desktop\TRANSPARENTNOST\"/>
    </mc:Choice>
  </mc:AlternateContent>
  <bookViews>
    <workbookView xWindow="0" yWindow="0" windowWidth="28800" windowHeight="12330" activeTab="1"/>
  </bookViews>
  <sheets>
    <sheet name="Kategorija 1" sheetId="1" r:id="rId1"/>
    <sheet name="Kategorija 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2" l="1"/>
  <c r="B8" i="2" l="1"/>
  <c r="D125" i="1" l="1"/>
  <c r="D56" i="1"/>
  <c r="B13" i="2"/>
  <c r="B10" i="2" l="1"/>
  <c r="D23" i="1"/>
  <c r="D68" i="1"/>
  <c r="D120" i="1"/>
  <c r="D118" i="1"/>
  <c r="D115" i="1"/>
  <c r="D89" i="1"/>
  <c r="D87" i="1"/>
  <c r="D85" i="1"/>
  <c r="D83" i="1"/>
  <c r="D81" i="1"/>
  <c r="D78" i="1"/>
  <c r="D18" i="1"/>
  <c r="D15" i="1"/>
  <c r="D27" i="1"/>
  <c r="D25" i="1"/>
  <c r="D20" i="1"/>
  <c r="D73" i="1"/>
  <c r="D71" i="1"/>
  <c r="D61" i="1"/>
  <c r="D65" i="1"/>
  <c r="D58" i="1"/>
  <c r="D109" i="1" l="1"/>
  <c r="D51" i="1"/>
  <c r="D46" i="1"/>
  <c r="D122" i="1"/>
  <c r="D31" i="1" l="1"/>
  <c r="D29" i="1"/>
  <c r="D111" i="1" l="1"/>
  <c r="D63" i="1"/>
  <c r="D92" i="1" l="1"/>
  <c r="D95" i="1"/>
  <c r="D98" i="1"/>
  <c r="D101" i="1"/>
  <c r="D124" i="1" l="1"/>
  <c r="D43" i="1"/>
  <c r="D38" i="1" l="1"/>
  <c r="D105" i="1" l="1"/>
  <c r="D103" i="1"/>
  <c r="D34" i="1"/>
</calcChain>
</file>

<file path=xl/sharedStrings.xml><?xml version="1.0" encoding="utf-8"?>
<sst xmlns="http://schemas.openxmlformats.org/spreadsheetml/2006/main" count="290" uniqueCount="101">
  <si>
    <t>Zadar</t>
  </si>
  <si>
    <t>NAZIV PRIMATELJA</t>
  </si>
  <si>
    <t>OIB PRIMATELJA</t>
  </si>
  <si>
    <t>SJEDIŠTE PRIMATELJA</t>
  </si>
  <si>
    <t>NAČIN OBJAVE ISPLAČENOG IZNOSA</t>
  </si>
  <si>
    <t>Vrsta rashoda i izdatka</t>
  </si>
  <si>
    <t>UKUPNO :</t>
  </si>
  <si>
    <t>Način objave isplaćenog iznosa</t>
  </si>
  <si>
    <t>Obveznik-isplatitelj</t>
  </si>
  <si>
    <t>Ministarstvo</t>
  </si>
  <si>
    <t>UKUPNO:</t>
  </si>
  <si>
    <t>3132-Doprinosi za obvezno zdravstveno osiguranje</t>
  </si>
  <si>
    <t>3212-Naknade za prijevoz, za rad na terenu i odvojeni život</t>
  </si>
  <si>
    <t>3121-Ostali rashodi za zaposlene</t>
  </si>
  <si>
    <t xml:space="preserve">Državni proračun RH </t>
  </si>
  <si>
    <t>Zagreb</t>
  </si>
  <si>
    <t>OŠ ZADARSKI OTOCI-ZADAR</t>
  </si>
  <si>
    <t>Trg Damira Tomljanovića Gavrana 2 23000 Zadar</t>
  </si>
  <si>
    <t>OIB 31690679863</t>
  </si>
  <si>
    <t>Odgovorna osoba: Davor Barić, dipl.ing.</t>
  </si>
  <si>
    <t>Premium plus d.o.o</t>
  </si>
  <si>
    <t>Mikronis d.o.o.</t>
  </si>
  <si>
    <t xml:space="preserve">UKUPNO ZA VELJAČA 2024: </t>
  </si>
  <si>
    <t xml:space="preserve">3239-Ostale usluge </t>
  </si>
  <si>
    <t>Rafael j.d.o.o.</t>
  </si>
  <si>
    <t>Provišta d.o.o.</t>
  </si>
  <si>
    <t>Poljoprivredna zadruga Olib</t>
  </si>
  <si>
    <t>Dubrovnik Sun d.o.o.</t>
  </si>
  <si>
    <t>Dubrovnik</t>
  </si>
  <si>
    <t>3211-Službena putovanja</t>
  </si>
  <si>
    <t>Čistoća  d.o.o.</t>
  </si>
  <si>
    <t>3234-Komunalne usluge</t>
  </si>
  <si>
    <t>Hrvatski Telekom d.d.</t>
  </si>
  <si>
    <t>HEP-OPSKRBA D.O.O.</t>
  </si>
  <si>
    <t>3223- Energija</t>
  </si>
  <si>
    <t>Inovativni Zadar d.o.o.</t>
  </si>
  <si>
    <t xml:space="preserve">Zagreb </t>
  </si>
  <si>
    <t>HP- Hrvatska pošta d.d.</t>
  </si>
  <si>
    <t>Velika Gorica</t>
  </si>
  <si>
    <t xml:space="preserve">3231- Usluge telefona, pošte i prijevoza </t>
  </si>
  <si>
    <t>Nin</t>
  </si>
  <si>
    <t>Veli Iž</t>
  </si>
  <si>
    <t>Olib</t>
  </si>
  <si>
    <t>Ekspertni siguronosni sistemi d.o.o.</t>
  </si>
  <si>
    <t>Zadar tehnika d.o.o.</t>
  </si>
  <si>
    <t xml:space="preserve">Silba </t>
  </si>
  <si>
    <t>Jadranka obrt za trgovinu</t>
  </si>
  <si>
    <t>04253989405</t>
  </si>
  <si>
    <t>3111-Bruto plaće za redovan rad (ukupni iznos bez bolovanja na teret HZZO-a)</t>
  </si>
  <si>
    <t>3295-Pristojbe i naknade</t>
  </si>
  <si>
    <t xml:space="preserve">Zdenka Supičić Špralja </t>
  </si>
  <si>
    <t xml:space="preserve">3235-Zakupnine i najamnine </t>
  </si>
  <si>
    <t>MEDITERAN SECURITY d.o.o.</t>
  </si>
  <si>
    <t>Kone d.o.o.</t>
  </si>
  <si>
    <t xml:space="preserve">3238-Računalne usluge  </t>
  </si>
  <si>
    <t xml:space="preserve">ASC Company </t>
  </si>
  <si>
    <t>Zdravo i kvalitetno frutarija d.o.o.</t>
  </si>
  <si>
    <t>Split</t>
  </si>
  <si>
    <t>3222-Materijal i sirovine</t>
  </si>
  <si>
    <t>Vindija d.d. prehrambena industrija</t>
  </si>
  <si>
    <t>Varaždin</t>
  </si>
  <si>
    <t>3433-Zatezne kamate</t>
  </si>
  <si>
    <t>Vodovod  d.o.o.</t>
  </si>
  <si>
    <t>Vodovov d.o.o.</t>
  </si>
  <si>
    <t>Virga d.o.o</t>
  </si>
  <si>
    <t>3221-Uredski materijal i ostali materijalni rashodi</t>
  </si>
  <si>
    <t xml:space="preserve">Pevex d.d. </t>
  </si>
  <si>
    <t xml:space="preserve">Školske novine d.d. </t>
  </si>
  <si>
    <t>PA-GO</t>
  </si>
  <si>
    <t>3237-Intelektualne i osobne usluge</t>
  </si>
  <si>
    <t>Optimus Lab d.o.o.</t>
  </si>
  <si>
    <t xml:space="preserve">3238-Računalne usluge </t>
  </si>
  <si>
    <t>Nort d.o.o.</t>
  </si>
  <si>
    <t>3239-Ostale usluge</t>
  </si>
  <si>
    <t xml:space="preserve">3294-Članarine i norme </t>
  </si>
  <si>
    <t>3299-Ostali nespomenuti rashodi poslovanja</t>
  </si>
  <si>
    <t xml:space="preserve">Hrvatska zajednica osnovnih škola </t>
  </si>
  <si>
    <t xml:space="preserve">Alfa d.o.o. </t>
  </si>
  <si>
    <t xml:space="preserve">Sesvete </t>
  </si>
  <si>
    <t>Financijska agencija</t>
  </si>
  <si>
    <t xml:space="preserve">Zadar tehnika d.o.o. </t>
  </si>
  <si>
    <t>Opti Print Adria  d.o.o.</t>
  </si>
  <si>
    <t>Čakovec</t>
  </si>
  <si>
    <t>Javna vatrogasna postrojba Zadar</t>
  </si>
  <si>
    <t>Poljica Vrsi</t>
  </si>
  <si>
    <t xml:space="preserve">Danko Jurlina, obrt za dimnjačarske usluge </t>
  </si>
  <si>
    <t>Alfa atest inspect d.o.o.</t>
  </si>
  <si>
    <t xml:space="preserve">Foša-vl.Tomislav Biloglav </t>
  </si>
  <si>
    <t>Prirodoslovno Grafička škola Zadar</t>
  </si>
  <si>
    <t xml:space="preserve">Hrabri konzalting , obrt za intelektualne usluge </t>
  </si>
  <si>
    <t>Karlovac</t>
  </si>
  <si>
    <t xml:space="preserve">Naklada slap d.o.o. </t>
  </si>
  <si>
    <t xml:space="preserve">Jastrebarsko </t>
  </si>
  <si>
    <t>Mikeli trade d.o.o.</t>
  </si>
  <si>
    <t>Auto ključ, vl.S. Kulenović</t>
  </si>
  <si>
    <t>WIZART d.o.o. za dizajn, marketing</t>
  </si>
  <si>
    <t xml:space="preserve">4221-Uredska oprema i namještaj </t>
  </si>
  <si>
    <t>Široki Brijeg</t>
  </si>
  <si>
    <t xml:space="preserve">Ukupno za veljaču 2024. </t>
  </si>
  <si>
    <t>INFORMACIJE O TROŠENJU SREDSTAVA ZA VELJAČU 2024.</t>
  </si>
  <si>
    <t>INFORMACIJE O TROŠENJU SREDSTAVA ZA  VELJAČU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</si>
</sst>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n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0" borderId="1" xfId="0" applyFont="1" applyBorder="1"/>
    <xf numFmtId="164" fontId="0" fillId="0" borderId="1" xfId="0" applyNumberFormat="1" applyBorder="1" applyAlignment="1">
      <alignment horizontal="right"/>
    </xf>
    <xf numFmtId="0" fontId="1" fillId="0" borderId="1" xfId="0" applyFont="1" applyBorder="1"/>
    <xf numFmtId="0" fontId="4" fillId="0" borderId="0" xfId="0" applyFont="1"/>
    <xf numFmtId="0" fontId="2" fillId="0" borderId="5" xfId="0" applyFont="1" applyBorder="1"/>
    <xf numFmtId="0" fontId="2" fillId="0" borderId="0" xfId="0" applyFont="1" applyBorder="1"/>
    <xf numFmtId="0" fontId="4" fillId="0" borderId="0" xfId="0" applyFont="1" applyBorder="1"/>
    <xf numFmtId="0" fontId="0" fillId="0" borderId="0" xfId="0" applyAlignment="1">
      <alignment vertical="center"/>
    </xf>
    <xf numFmtId="164" fontId="0" fillId="2" borderId="1" xfId="0" applyNumberFormat="1" applyFill="1" applyBorder="1" applyAlignment="1">
      <alignment horizontal="right"/>
    </xf>
    <xf numFmtId="0" fontId="1" fillId="2" borderId="1" xfId="0" applyFont="1" applyFill="1" applyBorder="1"/>
    <xf numFmtId="0" fontId="0" fillId="2" borderId="1" xfId="0" applyFill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vertical="center" wrapText="1"/>
    </xf>
    <xf numFmtId="0" fontId="2" fillId="0" borderId="1" xfId="0" applyFont="1" applyBorder="1"/>
    <xf numFmtId="164" fontId="0" fillId="3" borderId="1" xfId="0" applyNumberFormat="1" applyFill="1" applyBorder="1"/>
    <xf numFmtId="0" fontId="1" fillId="4" borderId="1" xfId="0" applyFont="1" applyFill="1" applyBorder="1"/>
    <xf numFmtId="164" fontId="5" fillId="3" borderId="1" xfId="0" applyNumberFormat="1" applyFont="1" applyFill="1" applyBorder="1"/>
    <xf numFmtId="0" fontId="5" fillId="3" borderId="1" xfId="0" applyFont="1" applyFill="1" applyBorder="1" applyAlignment="1">
      <alignment horizontal="left"/>
    </xf>
    <xf numFmtId="0" fontId="0" fillId="3" borderId="1" xfId="0" applyFill="1" applyBorder="1" applyAlignment="1">
      <alignment horizontal="left" wrapText="1"/>
    </xf>
    <xf numFmtId="0" fontId="2" fillId="5" borderId="1" xfId="0" applyFont="1" applyFill="1" applyBorder="1" applyAlignment="1">
      <alignment horizontal="center" wrapText="1"/>
    </xf>
    <xf numFmtId="0" fontId="2" fillId="5" borderId="1" xfId="0" applyFont="1" applyFill="1" applyBorder="1" applyAlignment="1"/>
    <xf numFmtId="0" fontId="1" fillId="6" borderId="2" xfId="0" applyFont="1" applyFill="1" applyBorder="1" applyAlignment="1"/>
    <xf numFmtId="0" fontId="1" fillId="6" borderId="3" xfId="0" applyFont="1" applyFill="1" applyBorder="1" applyAlignment="1"/>
    <xf numFmtId="0" fontId="1" fillId="5" borderId="1" xfId="0" applyFont="1" applyFill="1" applyBorder="1" applyAlignment="1">
      <alignment horizontal="left"/>
    </xf>
    <xf numFmtId="0" fontId="4" fillId="0" borderId="2" xfId="0" applyFont="1" applyBorder="1"/>
    <xf numFmtId="0" fontId="2" fillId="0" borderId="0" xfId="0" applyFont="1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vertical="center" wrapText="1"/>
    </xf>
    <xf numFmtId="164" fontId="2" fillId="5" borderId="6" xfId="0" applyNumberFormat="1" applyFont="1" applyFill="1" applyBorder="1" applyAlignment="1">
      <alignment wrapText="1"/>
    </xf>
    <xf numFmtId="0" fontId="2" fillId="5" borderId="6" xfId="0" applyFont="1" applyFill="1" applyBorder="1" applyAlignment="1">
      <alignment horizontal="center" wrapText="1"/>
    </xf>
    <xf numFmtId="0" fontId="0" fillId="0" borderId="0" xfId="0" applyBorder="1"/>
    <xf numFmtId="0" fontId="0" fillId="0" borderId="5" xfId="0" applyBorder="1"/>
    <xf numFmtId="0" fontId="0" fillId="0" borderId="1" xfId="0" applyBorder="1" applyAlignment="1">
      <alignment horizontal="left" wrapText="1"/>
    </xf>
    <xf numFmtId="0" fontId="0" fillId="0" borderId="1" xfId="0" applyFont="1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164" fontId="0" fillId="0" borderId="1" xfId="0" applyNumberFormat="1" applyFill="1" applyBorder="1" applyAlignment="1">
      <alignment horizontal="right"/>
    </xf>
    <xf numFmtId="0" fontId="0" fillId="0" borderId="0" xfId="0" applyFill="1"/>
    <xf numFmtId="0" fontId="0" fillId="0" borderId="1" xfId="0" applyFill="1" applyBorder="1" applyAlignment="1">
      <alignment wrapText="1"/>
    </xf>
    <xf numFmtId="0" fontId="0" fillId="0" borderId="1" xfId="0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right"/>
    </xf>
    <xf numFmtId="0" fontId="0" fillId="0" borderId="1" xfId="0" applyFont="1" applyFill="1" applyBorder="1" applyAlignment="1">
      <alignment wrapText="1"/>
    </xf>
    <xf numFmtId="0" fontId="0" fillId="0" borderId="0" xfId="0" applyFont="1" applyFill="1"/>
    <xf numFmtId="0" fontId="1" fillId="5" borderId="1" xfId="0" applyFont="1" applyFill="1" applyBorder="1"/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164" fontId="0" fillId="5" borderId="1" xfId="0" applyNumberFormat="1" applyFill="1" applyBorder="1" applyAlignment="1">
      <alignment horizontal="right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4" fontId="1" fillId="5" borderId="1" xfId="0" applyNumberFormat="1" applyFont="1" applyFill="1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" fontId="1" fillId="6" borderId="3" xfId="0" applyNumberFormat="1" applyFont="1" applyFill="1" applyBorder="1" applyAlignment="1">
      <alignment horizontal="center" wrapText="1"/>
    </xf>
    <xf numFmtId="4" fontId="1" fillId="6" borderId="4" xfId="0" applyNumberFormat="1" applyFont="1" applyFill="1" applyBorder="1" applyAlignment="1">
      <alignment horizont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27"/>
  <sheetViews>
    <sheetView topLeftCell="A43" workbookViewId="0">
      <selection activeCell="G112" sqref="G112"/>
    </sheetView>
  </sheetViews>
  <sheetFormatPr defaultColWidth="16.5703125" defaultRowHeight="15" x14ac:dyDescent="0.25"/>
  <cols>
    <col min="1" max="1" width="34.140625" customWidth="1"/>
    <col min="2" max="4" width="16.5703125" customWidth="1"/>
    <col min="5" max="5" width="22.85546875" customWidth="1"/>
  </cols>
  <sheetData>
    <row r="3" spans="1:5" s="5" customFormat="1" ht="18.75" customHeight="1" x14ac:dyDescent="0.25">
      <c r="A3" s="6" t="s">
        <v>16</v>
      </c>
      <c r="B3" s="7"/>
      <c r="C3" s="7"/>
      <c r="D3" s="8"/>
      <c r="E3" s="8"/>
    </row>
    <row r="4" spans="1:5" s="5" customFormat="1" ht="18.75" customHeight="1" x14ac:dyDescent="0.25">
      <c r="A4" s="6" t="s">
        <v>17</v>
      </c>
      <c r="B4" s="7"/>
      <c r="C4" s="7"/>
      <c r="D4" s="8"/>
      <c r="E4" s="8"/>
    </row>
    <row r="5" spans="1:5" s="5" customFormat="1" ht="18.75" customHeight="1" x14ac:dyDescent="0.25">
      <c r="A5" s="6" t="s">
        <v>18</v>
      </c>
      <c r="B5" s="7"/>
      <c r="C5" s="7"/>
      <c r="D5" s="8"/>
      <c r="E5" s="8"/>
    </row>
    <row r="6" spans="1:5" ht="15.75" thickBot="1" x14ac:dyDescent="0.3">
      <c r="A6" s="34"/>
      <c r="B6" s="33"/>
      <c r="C6" s="33"/>
      <c r="D6" s="33"/>
      <c r="E6" s="33"/>
    </row>
    <row r="7" spans="1:5" s="9" customFormat="1" ht="27.75" customHeight="1" thickBot="1" x14ac:dyDescent="0.3">
      <c r="A7" s="53" t="s">
        <v>100</v>
      </c>
      <c r="B7" s="54"/>
      <c r="C7" s="54"/>
      <c r="D7" s="54"/>
      <c r="E7" s="55"/>
    </row>
    <row r="8" spans="1:5" s="5" customFormat="1" ht="45.75" customHeight="1" thickBot="1" x14ac:dyDescent="0.3">
      <c r="A8" s="23" t="s">
        <v>1</v>
      </c>
      <c r="B8" s="22" t="s">
        <v>2</v>
      </c>
      <c r="C8" s="22" t="s">
        <v>3</v>
      </c>
      <c r="D8" s="22" t="s">
        <v>4</v>
      </c>
      <c r="E8" s="22" t="s">
        <v>5</v>
      </c>
    </row>
    <row r="9" spans="1:5" ht="36" customHeight="1" thickBot="1" x14ac:dyDescent="0.3">
      <c r="A9" s="35" t="s">
        <v>27</v>
      </c>
      <c r="B9" s="13">
        <v>60174672203</v>
      </c>
      <c r="C9" s="1" t="s">
        <v>28</v>
      </c>
      <c r="D9" s="3">
        <v>203</v>
      </c>
      <c r="E9" s="1" t="s">
        <v>29</v>
      </c>
    </row>
    <row r="10" spans="1:5" ht="36" customHeight="1" thickBot="1" x14ac:dyDescent="0.3">
      <c r="A10" s="46" t="s">
        <v>6</v>
      </c>
      <c r="B10" s="47"/>
      <c r="C10" s="48"/>
      <c r="D10" s="49">
        <v>203</v>
      </c>
      <c r="E10" s="38"/>
    </row>
    <row r="11" spans="1:5" s="40" customFormat="1" ht="36" customHeight="1" thickBot="1" x14ac:dyDescent="0.3">
      <c r="A11" s="36" t="s">
        <v>20</v>
      </c>
      <c r="B11" s="37">
        <v>47612356838</v>
      </c>
      <c r="C11" s="38" t="s">
        <v>0</v>
      </c>
      <c r="D11" s="39">
        <v>27.75</v>
      </c>
      <c r="E11" s="41" t="s">
        <v>65</v>
      </c>
    </row>
    <row r="12" spans="1:5" s="40" customFormat="1" ht="36" customHeight="1" thickBot="1" x14ac:dyDescent="0.3">
      <c r="A12" s="36" t="s">
        <v>20</v>
      </c>
      <c r="B12" s="37">
        <v>47612356838</v>
      </c>
      <c r="C12" s="38" t="s">
        <v>0</v>
      </c>
      <c r="D12" s="39">
        <v>766.44</v>
      </c>
      <c r="E12" s="41" t="s">
        <v>65</v>
      </c>
    </row>
    <row r="13" spans="1:5" s="40" customFormat="1" ht="36" customHeight="1" thickBot="1" x14ac:dyDescent="0.3">
      <c r="A13" s="36" t="s">
        <v>20</v>
      </c>
      <c r="B13" s="37">
        <v>47612356838</v>
      </c>
      <c r="C13" s="38" t="s">
        <v>0</v>
      </c>
      <c r="D13" s="39">
        <v>208.16</v>
      </c>
      <c r="E13" s="41" t="s">
        <v>65</v>
      </c>
    </row>
    <row r="14" spans="1:5" s="40" customFormat="1" ht="36" customHeight="1" thickBot="1" x14ac:dyDescent="0.3">
      <c r="A14" s="36" t="s">
        <v>20</v>
      </c>
      <c r="B14" s="37">
        <v>47612356838</v>
      </c>
      <c r="C14" s="38" t="s">
        <v>0</v>
      </c>
      <c r="D14" s="39">
        <v>239.75</v>
      </c>
      <c r="E14" s="41" t="s">
        <v>65</v>
      </c>
    </row>
    <row r="15" spans="1:5" ht="36" customHeight="1" thickBot="1" x14ac:dyDescent="0.3">
      <c r="A15" s="46" t="s">
        <v>6</v>
      </c>
      <c r="B15" s="47"/>
      <c r="C15" s="48"/>
      <c r="D15" s="49">
        <f>SUM(D11:D14)</f>
        <v>1242.0999999999999</v>
      </c>
      <c r="E15" s="38"/>
    </row>
    <row r="16" spans="1:5" s="40" customFormat="1" ht="36" customHeight="1" thickBot="1" x14ac:dyDescent="0.3">
      <c r="A16" s="36" t="s">
        <v>64</v>
      </c>
      <c r="B16" s="37">
        <v>60246911305</v>
      </c>
      <c r="C16" s="38" t="s">
        <v>0</v>
      </c>
      <c r="D16" s="39">
        <v>46.3</v>
      </c>
      <c r="E16" s="41" t="s">
        <v>65</v>
      </c>
    </row>
    <row r="17" spans="1:5" s="40" customFormat="1" ht="36" customHeight="1" thickBot="1" x14ac:dyDescent="0.3">
      <c r="A17" s="36" t="s">
        <v>64</v>
      </c>
      <c r="B17" s="37">
        <v>60246911305</v>
      </c>
      <c r="C17" s="38" t="s">
        <v>0</v>
      </c>
      <c r="D17" s="39">
        <v>1372.8</v>
      </c>
      <c r="E17" s="41" t="s">
        <v>65</v>
      </c>
    </row>
    <row r="18" spans="1:5" ht="36" customHeight="1" thickBot="1" x14ac:dyDescent="0.3">
      <c r="A18" s="46" t="s">
        <v>6</v>
      </c>
      <c r="B18" s="47"/>
      <c r="C18" s="48"/>
      <c r="D18" s="49">
        <f>D16+D17</f>
        <v>1419.1</v>
      </c>
      <c r="E18" s="38"/>
    </row>
    <row r="19" spans="1:5" s="40" customFormat="1" ht="36" customHeight="1" thickBot="1" x14ac:dyDescent="0.3">
      <c r="A19" s="36" t="s">
        <v>66</v>
      </c>
      <c r="B19" s="37">
        <v>73660371074</v>
      </c>
      <c r="C19" s="38" t="s">
        <v>78</v>
      </c>
      <c r="D19" s="39">
        <v>65.64</v>
      </c>
      <c r="E19" s="41" t="s">
        <v>65</v>
      </c>
    </row>
    <row r="20" spans="1:5" ht="36" customHeight="1" thickBot="1" x14ac:dyDescent="0.3">
      <c r="A20" s="46" t="s">
        <v>6</v>
      </c>
      <c r="B20" s="47"/>
      <c r="C20" s="48"/>
      <c r="D20" s="49">
        <f>SUM(D19)</f>
        <v>65.64</v>
      </c>
      <c r="E20" s="38"/>
    </row>
    <row r="21" spans="1:5" s="40" customFormat="1" ht="36" customHeight="1" thickBot="1" x14ac:dyDescent="0.3">
      <c r="A21" s="36" t="s">
        <v>21</v>
      </c>
      <c r="B21" s="37">
        <v>59964152545</v>
      </c>
      <c r="C21" s="38" t="s">
        <v>36</v>
      </c>
      <c r="D21" s="39">
        <v>204</v>
      </c>
      <c r="E21" s="41" t="s">
        <v>65</v>
      </c>
    </row>
    <row r="22" spans="1:5" s="40" customFormat="1" ht="36" customHeight="1" thickBot="1" x14ac:dyDescent="0.3">
      <c r="A22" s="38" t="s">
        <v>21</v>
      </c>
      <c r="B22" s="37">
        <v>59964152545</v>
      </c>
      <c r="C22" s="38" t="s">
        <v>36</v>
      </c>
      <c r="D22" s="39">
        <v>20</v>
      </c>
      <c r="E22" s="41" t="s">
        <v>96</v>
      </c>
    </row>
    <row r="23" spans="1:5" ht="36" customHeight="1" thickBot="1" x14ac:dyDescent="0.3">
      <c r="A23" s="46" t="s">
        <v>6</v>
      </c>
      <c r="B23" s="47"/>
      <c r="C23" s="48"/>
      <c r="D23" s="49">
        <f>SUM(D21+D22)</f>
        <v>224</v>
      </c>
      <c r="E23" s="38"/>
    </row>
    <row r="24" spans="1:5" s="40" customFormat="1" ht="36" customHeight="1" thickBot="1" x14ac:dyDescent="0.3">
      <c r="A24" s="36" t="s">
        <v>67</v>
      </c>
      <c r="B24" s="37">
        <v>24796394086</v>
      </c>
      <c r="C24" s="38" t="s">
        <v>36</v>
      </c>
      <c r="D24" s="39">
        <v>55</v>
      </c>
      <c r="E24" s="41" t="s">
        <v>65</v>
      </c>
    </row>
    <row r="25" spans="1:5" ht="36" customHeight="1" thickBot="1" x14ac:dyDescent="0.3">
      <c r="A25" s="46" t="s">
        <v>6</v>
      </c>
      <c r="B25" s="47"/>
      <c r="C25" s="48"/>
      <c r="D25" s="49">
        <f>SUM(D24)</f>
        <v>55</v>
      </c>
      <c r="E25" s="38"/>
    </row>
    <row r="26" spans="1:5" s="40" customFormat="1" ht="36" customHeight="1" thickBot="1" x14ac:dyDescent="0.3">
      <c r="A26" s="36" t="s">
        <v>91</v>
      </c>
      <c r="B26" s="37">
        <v>70108447975</v>
      </c>
      <c r="C26" s="38" t="s">
        <v>92</v>
      </c>
      <c r="D26" s="39">
        <v>145.93</v>
      </c>
      <c r="E26" s="41" t="s">
        <v>65</v>
      </c>
    </row>
    <row r="27" spans="1:5" ht="36" customHeight="1" thickBot="1" x14ac:dyDescent="0.3">
      <c r="A27" s="46" t="s">
        <v>6</v>
      </c>
      <c r="B27" s="47"/>
      <c r="C27" s="48"/>
      <c r="D27" s="49">
        <f>SUM(D26)</f>
        <v>145.93</v>
      </c>
      <c r="E27" s="38"/>
    </row>
    <row r="28" spans="1:5" ht="36" customHeight="1" thickBot="1" x14ac:dyDescent="0.3">
      <c r="A28" s="35" t="s">
        <v>56</v>
      </c>
      <c r="B28" s="13">
        <v>63949120108</v>
      </c>
      <c r="C28" s="1" t="s">
        <v>57</v>
      </c>
      <c r="D28" s="3">
        <v>860.48</v>
      </c>
      <c r="E28" s="1" t="s">
        <v>58</v>
      </c>
    </row>
    <row r="29" spans="1:5" ht="36" customHeight="1" thickBot="1" x14ac:dyDescent="0.3">
      <c r="A29" s="11" t="s">
        <v>6</v>
      </c>
      <c r="B29" s="14"/>
      <c r="C29" s="12"/>
      <c r="D29" s="10">
        <f>SUM(D28:D28)</f>
        <v>860.48</v>
      </c>
      <c r="E29" s="1"/>
    </row>
    <row r="30" spans="1:5" ht="36" customHeight="1" thickBot="1" x14ac:dyDescent="0.3">
      <c r="A30" s="35" t="s">
        <v>59</v>
      </c>
      <c r="B30" s="13">
        <v>44138062462</v>
      </c>
      <c r="C30" s="1" t="s">
        <v>60</v>
      </c>
      <c r="D30" s="3">
        <v>1177.8499999999999</v>
      </c>
      <c r="E30" s="1" t="s">
        <v>58</v>
      </c>
    </row>
    <row r="31" spans="1:5" ht="36" customHeight="1" thickBot="1" x14ac:dyDescent="0.3">
      <c r="A31" s="11" t="s">
        <v>6</v>
      </c>
      <c r="B31" s="14"/>
      <c r="C31" s="12"/>
      <c r="D31" s="10">
        <f>SUM(D30:D30)</f>
        <v>1177.8499999999999</v>
      </c>
      <c r="E31" s="51"/>
    </row>
    <row r="32" spans="1:5" s="40" customFormat="1" ht="36" customHeight="1" thickBot="1" x14ac:dyDescent="0.3">
      <c r="A32" s="36" t="s">
        <v>33</v>
      </c>
      <c r="B32" s="37">
        <v>63073332379</v>
      </c>
      <c r="C32" s="38" t="s">
        <v>15</v>
      </c>
      <c r="D32" s="39">
        <v>3228.05</v>
      </c>
      <c r="E32" s="41" t="s">
        <v>34</v>
      </c>
    </row>
    <row r="33" spans="1:5" s="40" customFormat="1" ht="36" customHeight="1" thickBot="1" x14ac:dyDescent="0.3">
      <c r="A33" s="36" t="s">
        <v>33</v>
      </c>
      <c r="B33" s="37">
        <v>63073332379</v>
      </c>
      <c r="C33" s="38" t="s">
        <v>36</v>
      </c>
      <c r="D33" s="39">
        <v>3793.3</v>
      </c>
      <c r="E33" s="41" t="s">
        <v>34</v>
      </c>
    </row>
    <row r="34" spans="1:5" ht="36" customHeight="1" thickBot="1" x14ac:dyDescent="0.3">
      <c r="A34" s="46" t="s">
        <v>6</v>
      </c>
      <c r="B34" s="47"/>
      <c r="C34" s="48"/>
      <c r="D34" s="49">
        <f>SUM(D32:D33)</f>
        <v>7021.35</v>
      </c>
      <c r="E34" s="41"/>
    </row>
    <row r="35" spans="1:5" s="45" customFormat="1" ht="36" customHeight="1" thickBot="1" x14ac:dyDescent="0.3">
      <c r="A35" s="36" t="s">
        <v>37</v>
      </c>
      <c r="B35" s="42">
        <v>87311810356</v>
      </c>
      <c r="C35" s="36" t="s">
        <v>38</v>
      </c>
      <c r="D35" s="43">
        <v>50.3</v>
      </c>
      <c r="E35" s="44" t="s">
        <v>39</v>
      </c>
    </row>
    <row r="36" spans="1:5" s="45" customFormat="1" ht="36" customHeight="1" thickBot="1" x14ac:dyDescent="0.3">
      <c r="A36" s="36" t="s">
        <v>37</v>
      </c>
      <c r="B36" s="42">
        <v>87311810356</v>
      </c>
      <c r="C36" s="36" t="s">
        <v>38</v>
      </c>
      <c r="D36" s="43">
        <v>31.88</v>
      </c>
      <c r="E36" s="44" t="s">
        <v>39</v>
      </c>
    </row>
    <row r="37" spans="1:5" s="45" customFormat="1" ht="36" customHeight="1" thickBot="1" x14ac:dyDescent="0.3">
      <c r="A37" s="36" t="s">
        <v>37</v>
      </c>
      <c r="B37" s="42">
        <v>87311810356</v>
      </c>
      <c r="C37" s="36" t="s">
        <v>38</v>
      </c>
      <c r="D37" s="43">
        <v>31.62</v>
      </c>
      <c r="E37" s="44" t="s">
        <v>39</v>
      </c>
    </row>
    <row r="38" spans="1:5" ht="36" customHeight="1" thickBot="1" x14ac:dyDescent="0.3">
      <c r="A38" s="46" t="s">
        <v>6</v>
      </c>
      <c r="B38" s="47"/>
      <c r="C38" s="48"/>
      <c r="D38" s="49">
        <f>D35+D36+D37</f>
        <v>113.8</v>
      </c>
      <c r="E38" s="38"/>
    </row>
    <row r="39" spans="1:5" s="45" customFormat="1" ht="36" customHeight="1" thickBot="1" x14ac:dyDescent="0.3">
      <c r="A39" s="36" t="s">
        <v>32</v>
      </c>
      <c r="B39" s="42">
        <v>81793146560</v>
      </c>
      <c r="C39" s="36" t="s">
        <v>15</v>
      </c>
      <c r="D39" s="43">
        <v>29.45</v>
      </c>
      <c r="E39" s="44" t="s">
        <v>39</v>
      </c>
    </row>
    <row r="40" spans="1:5" s="45" customFormat="1" ht="36" customHeight="1" thickBot="1" x14ac:dyDescent="0.3">
      <c r="A40" s="36" t="s">
        <v>32</v>
      </c>
      <c r="B40" s="42">
        <v>81793146560</v>
      </c>
      <c r="C40" s="36" t="s">
        <v>15</v>
      </c>
      <c r="D40" s="43">
        <v>24.68</v>
      </c>
      <c r="E40" s="44" t="s">
        <v>39</v>
      </c>
    </row>
    <row r="41" spans="1:5" s="45" customFormat="1" ht="36" customHeight="1" thickBot="1" x14ac:dyDescent="0.3">
      <c r="A41" s="36" t="s">
        <v>32</v>
      </c>
      <c r="B41" s="42">
        <v>81793146560</v>
      </c>
      <c r="C41" s="36" t="s">
        <v>15</v>
      </c>
      <c r="D41" s="43">
        <v>24.63</v>
      </c>
      <c r="E41" s="44" t="s">
        <v>39</v>
      </c>
    </row>
    <row r="42" spans="1:5" s="45" customFormat="1" ht="36" customHeight="1" thickBot="1" x14ac:dyDescent="0.3">
      <c r="A42" s="36" t="s">
        <v>32</v>
      </c>
      <c r="B42" s="42">
        <v>81793146560</v>
      </c>
      <c r="C42" s="36" t="s">
        <v>15</v>
      </c>
      <c r="D42" s="43">
        <v>26.11</v>
      </c>
      <c r="E42" s="44" t="s">
        <v>39</v>
      </c>
    </row>
    <row r="43" spans="1:5" ht="36" customHeight="1" thickBot="1" x14ac:dyDescent="0.3">
      <c r="A43" s="46" t="s">
        <v>6</v>
      </c>
      <c r="B43" s="47"/>
      <c r="C43" s="48"/>
      <c r="D43" s="49">
        <f>D39+D40+D41+D42</f>
        <v>104.86999999999999</v>
      </c>
      <c r="E43" s="38"/>
    </row>
    <row r="44" spans="1:5" s="45" customFormat="1" ht="36" customHeight="1" thickBot="1" x14ac:dyDescent="0.3">
      <c r="A44" s="36" t="s">
        <v>35</v>
      </c>
      <c r="B44" s="42">
        <v>33061586626</v>
      </c>
      <c r="C44" s="36" t="s">
        <v>0</v>
      </c>
      <c r="D44" s="43">
        <v>109.5</v>
      </c>
      <c r="E44" s="44" t="s">
        <v>39</v>
      </c>
    </row>
    <row r="45" spans="1:5" s="45" customFormat="1" ht="36" customHeight="1" thickBot="1" x14ac:dyDescent="0.3">
      <c r="A45" s="36" t="s">
        <v>35</v>
      </c>
      <c r="B45" s="42">
        <v>33061586626</v>
      </c>
      <c r="C45" s="36" t="s">
        <v>0</v>
      </c>
      <c r="D45" s="43">
        <v>109.5</v>
      </c>
      <c r="E45" s="44" t="s">
        <v>39</v>
      </c>
    </row>
    <row r="46" spans="1:5" ht="36" customHeight="1" thickBot="1" x14ac:dyDescent="0.3">
      <c r="A46" s="46" t="s">
        <v>6</v>
      </c>
      <c r="B46" s="47"/>
      <c r="C46" s="48"/>
      <c r="D46" s="49">
        <f>D44+D45</f>
        <v>219</v>
      </c>
      <c r="E46" s="38"/>
    </row>
    <row r="47" spans="1:5" ht="36" customHeight="1" thickBot="1" x14ac:dyDescent="0.3">
      <c r="A47" s="1" t="s">
        <v>62</v>
      </c>
      <c r="B47" s="13">
        <v>89406825003</v>
      </c>
      <c r="C47" s="1" t="s">
        <v>0</v>
      </c>
      <c r="D47" s="3">
        <v>2.83</v>
      </c>
      <c r="E47" s="1" t="s">
        <v>31</v>
      </c>
    </row>
    <row r="48" spans="1:5" ht="36" customHeight="1" thickBot="1" x14ac:dyDescent="0.3">
      <c r="A48" s="1" t="s">
        <v>63</v>
      </c>
      <c r="B48" s="13">
        <v>89406825003</v>
      </c>
      <c r="C48" s="1" t="s">
        <v>0</v>
      </c>
      <c r="D48" s="3">
        <v>239.01</v>
      </c>
      <c r="E48" s="1" t="s">
        <v>31</v>
      </c>
    </row>
    <row r="49" spans="1:5" ht="36" customHeight="1" thickBot="1" x14ac:dyDescent="0.3">
      <c r="A49" s="1" t="s">
        <v>62</v>
      </c>
      <c r="B49" s="13">
        <v>89406825003</v>
      </c>
      <c r="C49" s="1" t="s">
        <v>0</v>
      </c>
      <c r="D49" s="3">
        <v>2.83</v>
      </c>
      <c r="E49" s="1" t="s">
        <v>31</v>
      </c>
    </row>
    <row r="50" spans="1:5" ht="36" customHeight="1" thickBot="1" x14ac:dyDescent="0.3">
      <c r="A50" s="1" t="s">
        <v>62</v>
      </c>
      <c r="B50" s="13">
        <v>89406825003</v>
      </c>
      <c r="C50" s="1" t="s">
        <v>0</v>
      </c>
      <c r="D50" s="3">
        <v>144.91</v>
      </c>
      <c r="E50" s="1" t="s">
        <v>31</v>
      </c>
    </row>
    <row r="51" spans="1:5" ht="36" customHeight="1" thickBot="1" x14ac:dyDescent="0.3">
      <c r="A51" s="46" t="s">
        <v>6</v>
      </c>
      <c r="B51" s="47"/>
      <c r="C51" s="48"/>
      <c r="D51" s="49">
        <f>SUM(D47:D50)</f>
        <v>389.58000000000004</v>
      </c>
      <c r="E51" s="38"/>
    </row>
    <row r="52" spans="1:5" ht="36" customHeight="1" thickBot="1" x14ac:dyDescent="0.3">
      <c r="A52" s="1" t="s">
        <v>30</v>
      </c>
      <c r="B52" s="13">
        <v>84923155727</v>
      </c>
      <c r="C52" s="1" t="s">
        <v>0</v>
      </c>
      <c r="D52" s="3">
        <v>243.23</v>
      </c>
      <c r="E52" s="1" t="s">
        <v>31</v>
      </c>
    </row>
    <row r="53" spans="1:5" ht="36" customHeight="1" thickBot="1" x14ac:dyDescent="0.3">
      <c r="A53" s="1" t="s">
        <v>30</v>
      </c>
      <c r="B53" s="13">
        <v>84923155727</v>
      </c>
      <c r="C53" s="1" t="s">
        <v>0</v>
      </c>
      <c r="D53" s="3">
        <v>243.23</v>
      </c>
      <c r="E53" s="1" t="s">
        <v>31</v>
      </c>
    </row>
    <row r="54" spans="1:5" ht="36" customHeight="1" thickBot="1" x14ac:dyDescent="0.3">
      <c r="A54" s="1" t="s">
        <v>30</v>
      </c>
      <c r="B54" s="13">
        <v>84923155727</v>
      </c>
      <c r="C54" s="1" t="s">
        <v>0</v>
      </c>
      <c r="D54" s="3">
        <v>243.22</v>
      </c>
      <c r="E54" s="1" t="s">
        <v>31</v>
      </c>
    </row>
    <row r="55" spans="1:5" s="40" customFormat="1" ht="36" customHeight="1" thickBot="1" x14ac:dyDescent="0.3">
      <c r="A55" s="38" t="s">
        <v>30</v>
      </c>
      <c r="B55" s="37">
        <v>84923155727</v>
      </c>
      <c r="C55" s="38" t="s">
        <v>0</v>
      </c>
      <c r="D55" s="39">
        <v>38.83</v>
      </c>
      <c r="E55" s="38" t="s">
        <v>61</v>
      </c>
    </row>
    <row r="56" spans="1:5" ht="36" customHeight="1" thickBot="1" x14ac:dyDescent="0.3">
      <c r="A56" s="46" t="s">
        <v>6</v>
      </c>
      <c r="B56" s="47"/>
      <c r="C56" s="48"/>
      <c r="D56" s="49">
        <f>SUM(D52:D55)</f>
        <v>768.51</v>
      </c>
      <c r="E56" s="38"/>
    </row>
    <row r="57" spans="1:5" s="40" customFormat="1" ht="36" customHeight="1" thickBot="1" x14ac:dyDescent="0.3">
      <c r="A57" s="44" t="s">
        <v>85</v>
      </c>
      <c r="B57" s="37">
        <v>49980852277</v>
      </c>
      <c r="C57" s="38" t="s">
        <v>84</v>
      </c>
      <c r="D57" s="39">
        <v>389.66</v>
      </c>
      <c r="E57" s="41" t="s">
        <v>31</v>
      </c>
    </row>
    <row r="58" spans="1:5" ht="36" customHeight="1" thickBot="1" x14ac:dyDescent="0.3">
      <c r="A58" s="46" t="s">
        <v>6</v>
      </c>
      <c r="B58" s="47"/>
      <c r="C58" s="48"/>
      <c r="D58" s="49">
        <f>SUM(D57)</f>
        <v>389.66</v>
      </c>
      <c r="E58" s="38"/>
    </row>
    <row r="59" spans="1:5" s="40" customFormat="1" ht="36" customHeight="1" thickBot="1" x14ac:dyDescent="0.3">
      <c r="A59" s="36" t="s">
        <v>68</v>
      </c>
      <c r="B59" s="37">
        <v>24292016879</v>
      </c>
      <c r="C59" s="38" t="s">
        <v>0</v>
      </c>
      <c r="D59" s="39">
        <v>15</v>
      </c>
      <c r="E59" s="41" t="s">
        <v>31</v>
      </c>
    </row>
    <row r="60" spans="1:5" s="40" customFormat="1" ht="36" customHeight="1" thickBot="1" x14ac:dyDescent="0.3">
      <c r="A60" s="36" t="s">
        <v>68</v>
      </c>
      <c r="B60" s="37">
        <v>24292016879</v>
      </c>
      <c r="C60" s="38" t="s">
        <v>0</v>
      </c>
      <c r="D60" s="39">
        <v>37.5</v>
      </c>
      <c r="E60" s="41" t="s">
        <v>31</v>
      </c>
    </row>
    <row r="61" spans="1:5" ht="36" customHeight="1" thickBot="1" x14ac:dyDescent="0.3">
      <c r="A61" s="46" t="s">
        <v>6</v>
      </c>
      <c r="B61" s="47"/>
      <c r="C61" s="48"/>
      <c r="D61" s="49">
        <f>SUM(D59:D60)</f>
        <v>52.5</v>
      </c>
      <c r="E61" s="38"/>
    </row>
    <row r="62" spans="1:5" ht="36" customHeight="1" thickBot="1" x14ac:dyDescent="0.3">
      <c r="A62" s="1" t="s">
        <v>50</v>
      </c>
      <c r="B62" s="13"/>
      <c r="C62" s="1"/>
      <c r="D62" s="3">
        <v>238.9</v>
      </c>
      <c r="E62" s="51" t="s">
        <v>51</v>
      </c>
    </row>
    <row r="63" spans="1:5" ht="36" customHeight="1" thickBot="1" x14ac:dyDescent="0.3">
      <c r="A63" s="11" t="s">
        <v>6</v>
      </c>
      <c r="B63" s="14"/>
      <c r="C63" s="12"/>
      <c r="D63" s="10">
        <f>SUM(D62)</f>
        <v>238.9</v>
      </c>
      <c r="E63" s="1"/>
    </row>
    <row r="64" spans="1:5" s="40" customFormat="1" ht="36" customHeight="1" thickBot="1" x14ac:dyDescent="0.3">
      <c r="A64" s="44" t="s">
        <v>89</v>
      </c>
      <c r="B64" s="37">
        <v>74349685068</v>
      </c>
      <c r="C64" s="38" t="s">
        <v>90</v>
      </c>
      <c r="D64" s="39">
        <v>80</v>
      </c>
      <c r="E64" s="41" t="s">
        <v>69</v>
      </c>
    </row>
    <row r="65" spans="1:5" ht="36" customHeight="1" thickBot="1" x14ac:dyDescent="0.3">
      <c r="A65" s="46" t="s">
        <v>6</v>
      </c>
      <c r="B65" s="47"/>
      <c r="C65" s="48"/>
      <c r="D65" s="49">
        <f>D64</f>
        <v>80</v>
      </c>
      <c r="E65" s="38"/>
    </row>
    <row r="66" spans="1:5" s="40" customFormat="1" ht="36" customHeight="1" thickBot="1" x14ac:dyDescent="0.3">
      <c r="A66" s="36" t="s">
        <v>79</v>
      </c>
      <c r="B66" s="37">
        <v>85821130368</v>
      </c>
      <c r="C66" s="38" t="s">
        <v>36</v>
      </c>
      <c r="D66" s="39">
        <v>1.66</v>
      </c>
      <c r="E66" s="41" t="s">
        <v>71</v>
      </c>
    </row>
    <row r="67" spans="1:5" s="40" customFormat="1" ht="36" customHeight="1" thickBot="1" x14ac:dyDescent="0.3">
      <c r="A67" s="36" t="s">
        <v>79</v>
      </c>
      <c r="B67" s="37">
        <v>85821130368</v>
      </c>
      <c r="C67" s="38" t="s">
        <v>36</v>
      </c>
      <c r="D67" s="39">
        <v>242.55</v>
      </c>
      <c r="E67" s="41" t="s">
        <v>75</v>
      </c>
    </row>
    <row r="68" spans="1:5" ht="36" customHeight="1" thickBot="1" x14ac:dyDescent="0.3">
      <c r="A68" s="46" t="s">
        <v>6</v>
      </c>
      <c r="B68" s="47"/>
      <c r="C68" s="48"/>
      <c r="D68" s="49">
        <f>D66+D67</f>
        <v>244.21</v>
      </c>
      <c r="E68" s="38"/>
    </row>
    <row r="69" spans="1:5" s="40" customFormat="1" ht="36" customHeight="1" thickBot="1" x14ac:dyDescent="0.3">
      <c r="A69" s="36" t="s">
        <v>70</v>
      </c>
      <c r="B69" s="37">
        <v>71981294715</v>
      </c>
      <c r="C69" s="38" t="s">
        <v>82</v>
      </c>
      <c r="D69" s="39">
        <v>136.25</v>
      </c>
      <c r="E69" s="41" t="s">
        <v>71</v>
      </c>
    </row>
    <row r="70" spans="1:5" s="40" customFormat="1" ht="36" customHeight="1" thickBot="1" x14ac:dyDescent="0.3">
      <c r="A70" s="36" t="s">
        <v>70</v>
      </c>
      <c r="B70" s="37">
        <v>71981294715</v>
      </c>
      <c r="C70" s="38" t="s">
        <v>82</v>
      </c>
      <c r="D70" s="39">
        <v>136.25</v>
      </c>
      <c r="E70" s="41" t="s">
        <v>71</v>
      </c>
    </row>
    <row r="71" spans="1:5" ht="36" customHeight="1" thickBot="1" x14ac:dyDescent="0.3">
      <c r="A71" s="46" t="s">
        <v>6</v>
      </c>
      <c r="B71" s="47"/>
      <c r="C71" s="48"/>
      <c r="D71" s="49">
        <f>D69+D70</f>
        <v>272.5</v>
      </c>
      <c r="E71" s="38"/>
    </row>
    <row r="72" spans="1:5" s="40" customFormat="1" ht="36" customHeight="1" thickBot="1" x14ac:dyDescent="0.3">
      <c r="A72" s="36" t="s">
        <v>72</v>
      </c>
      <c r="B72" s="37">
        <v>50996247148</v>
      </c>
      <c r="C72" s="38" t="s">
        <v>36</v>
      </c>
      <c r="D72" s="39">
        <v>51.38</v>
      </c>
      <c r="E72" s="41" t="s">
        <v>71</v>
      </c>
    </row>
    <row r="73" spans="1:5" ht="36" customHeight="1" thickBot="1" x14ac:dyDescent="0.3">
      <c r="A73" s="46" t="s">
        <v>6</v>
      </c>
      <c r="B73" s="47"/>
      <c r="C73" s="48"/>
      <c r="D73" s="49">
        <f>D72</f>
        <v>51.38</v>
      </c>
      <c r="E73" s="38"/>
    </row>
    <row r="74" spans="1:5" ht="36" customHeight="1" thickBot="1" x14ac:dyDescent="0.3">
      <c r="A74" s="1" t="s">
        <v>55</v>
      </c>
      <c r="B74" s="13">
        <v>32188360518</v>
      </c>
      <c r="C74" s="1" t="s">
        <v>97</v>
      </c>
      <c r="D74" s="3">
        <v>140.4</v>
      </c>
      <c r="E74" s="51" t="s">
        <v>54</v>
      </c>
    </row>
    <row r="75" spans="1:5" ht="36" customHeight="1" thickBot="1" x14ac:dyDescent="0.3">
      <c r="A75" s="11" t="s">
        <v>6</v>
      </c>
      <c r="B75" s="14"/>
      <c r="C75" s="12"/>
      <c r="D75" s="10">
        <v>140.4</v>
      </c>
      <c r="E75" s="1"/>
    </row>
    <row r="76" spans="1:5" s="40" customFormat="1" ht="36" customHeight="1" thickBot="1" x14ac:dyDescent="0.3">
      <c r="A76" s="36" t="s">
        <v>81</v>
      </c>
      <c r="B76" s="37">
        <v>11469787133</v>
      </c>
      <c r="C76" s="38" t="s">
        <v>36</v>
      </c>
      <c r="D76" s="39">
        <v>87.1</v>
      </c>
      <c r="E76" s="41" t="s">
        <v>73</v>
      </c>
    </row>
    <row r="77" spans="1:5" s="40" customFormat="1" ht="36" customHeight="1" thickBot="1" x14ac:dyDescent="0.3">
      <c r="A77" s="36" t="s">
        <v>81</v>
      </c>
      <c r="B77" s="37">
        <v>11469787133</v>
      </c>
      <c r="C77" s="38" t="s">
        <v>36</v>
      </c>
      <c r="D77" s="39">
        <v>87.1</v>
      </c>
      <c r="E77" s="41" t="s">
        <v>73</v>
      </c>
    </row>
    <row r="78" spans="1:5" ht="36" customHeight="1" thickBot="1" x14ac:dyDescent="0.3">
      <c r="A78" s="46" t="s">
        <v>6</v>
      </c>
      <c r="B78" s="47"/>
      <c r="C78" s="48"/>
      <c r="D78" s="49">
        <f>D76+D77</f>
        <v>174.2</v>
      </c>
      <c r="E78" s="38"/>
    </row>
    <row r="79" spans="1:5" s="40" customFormat="1" ht="36" customHeight="1" thickBot="1" x14ac:dyDescent="0.3">
      <c r="A79" s="36" t="s">
        <v>83</v>
      </c>
      <c r="B79" s="37">
        <v>36978292106</v>
      </c>
      <c r="C79" s="38" t="s">
        <v>0</v>
      </c>
      <c r="D79" s="39">
        <v>49.78</v>
      </c>
      <c r="E79" s="41" t="s">
        <v>73</v>
      </c>
    </row>
    <row r="80" spans="1:5" s="40" customFormat="1" ht="36" customHeight="1" thickBot="1" x14ac:dyDescent="0.3">
      <c r="A80" s="36" t="s">
        <v>83</v>
      </c>
      <c r="B80" s="37">
        <v>36978292106</v>
      </c>
      <c r="C80" s="38" t="s">
        <v>0</v>
      </c>
      <c r="D80" s="39">
        <v>49.78</v>
      </c>
      <c r="E80" s="41" t="s">
        <v>73</v>
      </c>
    </row>
    <row r="81" spans="1:5" ht="36" customHeight="1" thickBot="1" x14ac:dyDescent="0.3">
      <c r="A81" s="46" t="s">
        <v>6</v>
      </c>
      <c r="B81" s="47"/>
      <c r="C81" s="48"/>
      <c r="D81" s="49">
        <f>D79+D80</f>
        <v>99.56</v>
      </c>
      <c r="E81" s="38"/>
    </row>
    <row r="82" spans="1:5" s="40" customFormat="1" ht="36" customHeight="1" thickBot="1" x14ac:dyDescent="0.3">
      <c r="A82" s="36" t="s">
        <v>86</v>
      </c>
      <c r="B82" s="37">
        <v>59793321936</v>
      </c>
      <c r="C82" s="38" t="s">
        <v>0</v>
      </c>
      <c r="D82" s="39">
        <v>218.75</v>
      </c>
      <c r="E82" s="41" t="s">
        <v>73</v>
      </c>
    </row>
    <row r="83" spans="1:5" ht="36" customHeight="1" thickBot="1" x14ac:dyDescent="0.3">
      <c r="A83" s="46" t="s">
        <v>6</v>
      </c>
      <c r="B83" s="47"/>
      <c r="C83" s="48"/>
      <c r="D83" s="49">
        <f>D82</f>
        <v>218.75</v>
      </c>
      <c r="E83" s="38"/>
    </row>
    <row r="84" spans="1:5" s="40" customFormat="1" ht="36" customHeight="1" thickBot="1" x14ac:dyDescent="0.3">
      <c r="A84" s="36" t="s">
        <v>80</v>
      </c>
      <c r="B84" s="37">
        <v>77750062239</v>
      </c>
      <c r="C84" s="38" t="s">
        <v>0</v>
      </c>
      <c r="D84" s="39">
        <v>25</v>
      </c>
      <c r="E84" s="41" t="s">
        <v>73</v>
      </c>
    </row>
    <row r="85" spans="1:5" ht="36" customHeight="1" thickBot="1" x14ac:dyDescent="0.3">
      <c r="A85" s="46" t="s">
        <v>6</v>
      </c>
      <c r="B85" s="47"/>
      <c r="C85" s="48"/>
      <c r="D85" s="49">
        <f>D84</f>
        <v>25</v>
      </c>
      <c r="E85" s="38"/>
    </row>
    <row r="86" spans="1:5" s="40" customFormat="1" ht="36" customHeight="1" thickBot="1" x14ac:dyDescent="0.3">
      <c r="A86" s="36" t="s">
        <v>87</v>
      </c>
      <c r="B86" s="37">
        <v>11529631104</v>
      </c>
      <c r="C86" s="38" t="s">
        <v>0</v>
      </c>
      <c r="D86" s="39">
        <v>37</v>
      </c>
      <c r="E86" s="41" t="s">
        <v>73</v>
      </c>
    </row>
    <row r="87" spans="1:5" ht="36" customHeight="1" thickBot="1" x14ac:dyDescent="0.3">
      <c r="A87" s="46" t="s">
        <v>6</v>
      </c>
      <c r="B87" s="47"/>
      <c r="C87" s="48"/>
      <c r="D87" s="49">
        <f>37</f>
        <v>37</v>
      </c>
      <c r="E87" s="38"/>
    </row>
    <row r="88" spans="1:5" s="40" customFormat="1" ht="36" customHeight="1" thickBot="1" x14ac:dyDescent="0.3">
      <c r="A88" s="36" t="s">
        <v>88</v>
      </c>
      <c r="B88" s="37">
        <v>87945705905</v>
      </c>
      <c r="C88" s="38" t="s">
        <v>0</v>
      </c>
      <c r="D88" s="39">
        <v>142</v>
      </c>
      <c r="E88" s="41" t="s">
        <v>73</v>
      </c>
    </row>
    <row r="89" spans="1:5" ht="36" customHeight="1" thickBot="1" x14ac:dyDescent="0.3">
      <c r="A89" s="46" t="s">
        <v>6</v>
      </c>
      <c r="B89" s="47"/>
      <c r="C89" s="48"/>
      <c r="D89" s="49">
        <f>142</f>
        <v>142</v>
      </c>
      <c r="E89" s="38"/>
    </row>
    <row r="90" spans="1:5" ht="36" customHeight="1" thickBot="1" x14ac:dyDescent="0.3">
      <c r="A90" s="1" t="s">
        <v>24</v>
      </c>
      <c r="B90" s="13">
        <v>73616495394</v>
      </c>
      <c r="C90" s="1" t="s">
        <v>40</v>
      </c>
      <c r="D90" s="3">
        <v>14963.95</v>
      </c>
      <c r="E90" s="1" t="s">
        <v>23</v>
      </c>
    </row>
    <row r="91" spans="1:5" ht="36" customHeight="1" thickBot="1" x14ac:dyDescent="0.3">
      <c r="A91" s="1" t="s">
        <v>24</v>
      </c>
      <c r="B91" s="13">
        <v>73616495394</v>
      </c>
      <c r="C91" s="1" t="s">
        <v>40</v>
      </c>
      <c r="D91" s="3">
        <v>16997.53</v>
      </c>
      <c r="E91" s="1" t="s">
        <v>23</v>
      </c>
    </row>
    <row r="92" spans="1:5" ht="36" customHeight="1" thickBot="1" x14ac:dyDescent="0.3">
      <c r="A92" s="11" t="s">
        <v>6</v>
      </c>
      <c r="B92" s="14"/>
      <c r="C92" s="12"/>
      <c r="D92" s="10">
        <f>SUM(D90:D91)</f>
        <v>31961.48</v>
      </c>
      <c r="E92" s="1"/>
    </row>
    <row r="93" spans="1:5" ht="36" customHeight="1" thickBot="1" x14ac:dyDescent="0.3">
      <c r="A93" s="1" t="s">
        <v>46</v>
      </c>
      <c r="B93" s="13">
        <v>20015843182</v>
      </c>
      <c r="C93" s="1" t="s">
        <v>45</v>
      </c>
      <c r="D93" s="3">
        <v>170.24</v>
      </c>
      <c r="E93" s="1" t="s">
        <v>23</v>
      </c>
    </row>
    <row r="94" spans="1:5" ht="36" customHeight="1" thickBot="1" x14ac:dyDescent="0.3">
      <c r="A94" s="1" t="s">
        <v>46</v>
      </c>
      <c r="B94" s="13">
        <v>20015843182</v>
      </c>
      <c r="C94" s="1" t="s">
        <v>45</v>
      </c>
      <c r="D94" s="3">
        <v>191.52</v>
      </c>
      <c r="E94" s="1" t="s">
        <v>23</v>
      </c>
    </row>
    <row r="95" spans="1:5" ht="36" customHeight="1" thickBot="1" x14ac:dyDescent="0.3">
      <c r="A95" s="11" t="s">
        <v>6</v>
      </c>
      <c r="B95" s="14"/>
      <c r="C95" s="12"/>
      <c r="D95" s="10">
        <f>SUM(D93:D94)</f>
        <v>361.76</v>
      </c>
      <c r="E95" s="1"/>
    </row>
    <row r="96" spans="1:5" ht="36" customHeight="1" thickBot="1" x14ac:dyDescent="0.3">
      <c r="A96" s="1" t="s">
        <v>25</v>
      </c>
      <c r="B96" s="13">
        <v>65603308073</v>
      </c>
      <c r="C96" s="1" t="s">
        <v>41</v>
      </c>
      <c r="D96" s="3">
        <v>1237.68</v>
      </c>
      <c r="E96" s="1" t="s">
        <v>23</v>
      </c>
    </row>
    <row r="97" spans="1:5" ht="36" customHeight="1" thickBot="1" x14ac:dyDescent="0.3">
      <c r="A97" s="1" t="s">
        <v>25</v>
      </c>
      <c r="B97" s="13">
        <v>65603308073</v>
      </c>
      <c r="C97" s="1" t="s">
        <v>41</v>
      </c>
      <c r="D97" s="3">
        <v>138.32</v>
      </c>
      <c r="E97" s="1" t="s">
        <v>23</v>
      </c>
    </row>
    <row r="98" spans="1:5" ht="36" customHeight="1" thickBot="1" x14ac:dyDescent="0.3">
      <c r="A98" s="11" t="s">
        <v>6</v>
      </c>
      <c r="B98" s="14"/>
      <c r="C98" s="12"/>
      <c r="D98" s="10">
        <f>SUM(D96:D97)</f>
        <v>1376</v>
      </c>
      <c r="E98" s="1"/>
    </row>
    <row r="99" spans="1:5" ht="36" customHeight="1" thickBot="1" x14ac:dyDescent="0.3">
      <c r="A99" s="1" t="s">
        <v>26</v>
      </c>
      <c r="B99" s="50" t="s">
        <v>47</v>
      </c>
      <c r="C99" s="1" t="s">
        <v>42</v>
      </c>
      <c r="D99" s="3">
        <v>63.6</v>
      </c>
      <c r="E99" s="1" t="s">
        <v>23</v>
      </c>
    </row>
    <row r="100" spans="1:5" ht="36" customHeight="1" thickBot="1" x14ac:dyDescent="0.3">
      <c r="A100" s="1" t="s">
        <v>26</v>
      </c>
      <c r="B100" s="50" t="s">
        <v>47</v>
      </c>
      <c r="C100" s="1" t="s">
        <v>42</v>
      </c>
      <c r="D100" s="3">
        <v>66.25</v>
      </c>
      <c r="E100" s="1" t="s">
        <v>23</v>
      </c>
    </row>
    <row r="101" spans="1:5" ht="36" customHeight="1" thickBot="1" x14ac:dyDescent="0.3">
      <c r="A101" s="11" t="s">
        <v>6</v>
      </c>
      <c r="B101" s="14"/>
      <c r="C101" s="12"/>
      <c r="D101" s="10">
        <f>SUM(D99:D100)</f>
        <v>129.85</v>
      </c>
      <c r="E101" s="1"/>
    </row>
    <row r="102" spans="1:5" ht="36" customHeight="1" thickBot="1" x14ac:dyDescent="0.3">
      <c r="A102" s="1" t="s">
        <v>43</v>
      </c>
      <c r="B102" s="13">
        <v>58443170858</v>
      </c>
      <c r="C102" s="1" t="s">
        <v>0</v>
      </c>
      <c r="D102" s="3">
        <v>290</v>
      </c>
      <c r="E102" s="1" t="s">
        <v>23</v>
      </c>
    </row>
    <row r="103" spans="1:5" ht="36" customHeight="1" thickBot="1" x14ac:dyDescent="0.3">
      <c r="A103" s="11" t="s">
        <v>6</v>
      </c>
      <c r="B103" s="14"/>
      <c r="C103" s="12"/>
      <c r="D103" s="10">
        <f>SUM(D102)</f>
        <v>290</v>
      </c>
      <c r="E103" s="1"/>
    </row>
    <row r="104" spans="1:5" ht="36" customHeight="1" thickBot="1" x14ac:dyDescent="0.3">
      <c r="A104" s="1" t="s">
        <v>44</v>
      </c>
      <c r="B104" s="13">
        <v>77750062239</v>
      </c>
      <c r="C104" s="1" t="s">
        <v>0</v>
      </c>
      <c r="D104" s="3">
        <v>159.38</v>
      </c>
      <c r="E104" s="1" t="s">
        <v>23</v>
      </c>
    </row>
    <row r="105" spans="1:5" ht="36" customHeight="1" thickBot="1" x14ac:dyDescent="0.3">
      <c r="A105" s="11" t="s">
        <v>6</v>
      </c>
      <c r="B105" s="14"/>
      <c r="C105" s="12"/>
      <c r="D105" s="10">
        <f>SUM(D104)</f>
        <v>159.38</v>
      </c>
      <c r="E105" s="1"/>
    </row>
    <row r="106" spans="1:5" ht="36" customHeight="1" thickBot="1" x14ac:dyDescent="0.3">
      <c r="A106" s="35" t="s">
        <v>53</v>
      </c>
      <c r="B106" s="13">
        <v>15526597734</v>
      </c>
      <c r="C106" s="1" t="s">
        <v>15</v>
      </c>
      <c r="D106" s="3">
        <v>42.06</v>
      </c>
      <c r="E106" s="51" t="s">
        <v>23</v>
      </c>
    </row>
    <row r="107" spans="1:5" ht="36" customHeight="1" thickBot="1" x14ac:dyDescent="0.3">
      <c r="A107" s="35" t="s">
        <v>53</v>
      </c>
      <c r="B107" s="13">
        <v>15526597734</v>
      </c>
      <c r="C107" s="1" t="s">
        <v>15</v>
      </c>
      <c r="D107" s="3">
        <v>42.06</v>
      </c>
      <c r="E107" s="51" t="s">
        <v>23</v>
      </c>
    </row>
    <row r="108" spans="1:5" ht="36" customHeight="1" thickBot="1" x14ac:dyDescent="0.3">
      <c r="A108" s="35" t="s">
        <v>53</v>
      </c>
      <c r="B108" s="13">
        <v>15526597734</v>
      </c>
      <c r="C108" s="1" t="s">
        <v>15</v>
      </c>
      <c r="D108" s="3">
        <v>42.06</v>
      </c>
      <c r="E108" s="51" t="s">
        <v>23</v>
      </c>
    </row>
    <row r="109" spans="1:5" ht="36" customHeight="1" thickBot="1" x14ac:dyDescent="0.3">
      <c r="A109" s="11" t="s">
        <v>6</v>
      </c>
      <c r="B109" s="14"/>
      <c r="C109" s="12"/>
      <c r="D109" s="10">
        <f>SUM(D106:D108)</f>
        <v>126.18</v>
      </c>
      <c r="E109" s="1"/>
    </row>
    <row r="110" spans="1:5" ht="36" customHeight="1" thickBot="1" x14ac:dyDescent="0.3">
      <c r="A110" s="35" t="s">
        <v>52</v>
      </c>
      <c r="B110" s="13">
        <v>25272825447</v>
      </c>
      <c r="C110" s="1" t="s">
        <v>0</v>
      </c>
      <c r="D110" s="3">
        <v>1170</v>
      </c>
      <c r="E110" s="51" t="s">
        <v>23</v>
      </c>
    </row>
    <row r="111" spans="1:5" ht="36" customHeight="1" thickBot="1" x14ac:dyDescent="0.3">
      <c r="A111" s="11" t="s">
        <v>6</v>
      </c>
      <c r="B111" s="14"/>
      <c r="C111" s="12"/>
      <c r="D111" s="10">
        <f>SUM(D110)</f>
        <v>1170</v>
      </c>
      <c r="E111" s="1"/>
    </row>
    <row r="112" spans="1:5" s="40" customFormat="1" ht="36" customHeight="1" thickBot="1" x14ac:dyDescent="0.3">
      <c r="A112" s="36" t="s">
        <v>76</v>
      </c>
      <c r="B112" s="37">
        <v>78661515143</v>
      </c>
      <c r="C112" s="38" t="s">
        <v>36</v>
      </c>
      <c r="D112" s="39">
        <v>55</v>
      </c>
      <c r="E112" s="41" t="s">
        <v>74</v>
      </c>
    </row>
    <row r="113" spans="1:5" ht="36" customHeight="1" thickBot="1" x14ac:dyDescent="0.3">
      <c r="A113" s="46" t="s">
        <v>6</v>
      </c>
      <c r="B113" s="47"/>
      <c r="C113" s="48"/>
      <c r="D113" s="49">
        <v>55</v>
      </c>
      <c r="E113" s="38"/>
    </row>
    <row r="114" spans="1:5" s="40" customFormat="1" ht="36" customHeight="1" thickBot="1" x14ac:dyDescent="0.3">
      <c r="A114" s="36" t="s">
        <v>77</v>
      </c>
      <c r="B114" s="37">
        <v>74080813970</v>
      </c>
      <c r="C114" s="38" t="s">
        <v>0</v>
      </c>
      <c r="D114" s="39">
        <v>24</v>
      </c>
      <c r="E114" s="41" t="s">
        <v>75</v>
      </c>
    </row>
    <row r="115" spans="1:5" ht="36" customHeight="1" thickBot="1" x14ac:dyDescent="0.3">
      <c r="A115" s="46" t="s">
        <v>6</v>
      </c>
      <c r="B115" s="47"/>
      <c r="C115" s="48"/>
      <c r="D115" s="49">
        <f>D114</f>
        <v>24</v>
      </c>
      <c r="E115" s="38"/>
    </row>
    <row r="116" spans="1:5" s="40" customFormat="1" ht="36" customHeight="1" thickBot="1" x14ac:dyDescent="0.3">
      <c r="A116" s="36" t="s">
        <v>93</v>
      </c>
      <c r="B116" s="37">
        <v>77192952415</v>
      </c>
      <c r="C116" s="38" t="s">
        <v>0</v>
      </c>
      <c r="D116" s="39">
        <v>21.1</v>
      </c>
      <c r="E116" s="41" t="s">
        <v>75</v>
      </c>
    </row>
    <row r="117" spans="1:5" s="40" customFormat="1" ht="36" customHeight="1" thickBot="1" x14ac:dyDescent="0.3">
      <c r="A117" s="36" t="s">
        <v>93</v>
      </c>
      <c r="B117" s="37">
        <v>77192952415</v>
      </c>
      <c r="C117" s="38" t="s">
        <v>0</v>
      </c>
      <c r="D117" s="39">
        <v>3.92</v>
      </c>
      <c r="E117" s="41" t="s">
        <v>75</v>
      </c>
    </row>
    <row r="118" spans="1:5" ht="36" customHeight="1" thickBot="1" x14ac:dyDescent="0.3">
      <c r="A118" s="46" t="s">
        <v>6</v>
      </c>
      <c r="B118" s="47"/>
      <c r="C118" s="48"/>
      <c r="D118" s="49">
        <f>D116+D117</f>
        <v>25.020000000000003</v>
      </c>
      <c r="E118" s="38"/>
    </row>
    <row r="119" spans="1:5" s="40" customFormat="1" ht="36" customHeight="1" thickBot="1" x14ac:dyDescent="0.3">
      <c r="A119" s="36" t="s">
        <v>94</v>
      </c>
      <c r="B119" s="37">
        <v>77852558421</v>
      </c>
      <c r="C119" s="38" t="s">
        <v>0</v>
      </c>
      <c r="D119" s="39">
        <v>6.8</v>
      </c>
      <c r="E119" s="41" t="s">
        <v>75</v>
      </c>
    </row>
    <row r="120" spans="1:5" ht="36" customHeight="1" thickBot="1" x14ac:dyDescent="0.3">
      <c r="A120" s="46" t="s">
        <v>6</v>
      </c>
      <c r="B120" s="47"/>
      <c r="C120" s="48"/>
      <c r="D120" s="49">
        <f>D119</f>
        <v>6.8</v>
      </c>
      <c r="E120" s="38"/>
    </row>
    <row r="121" spans="1:5" s="40" customFormat="1" ht="36" customHeight="1" thickBot="1" x14ac:dyDescent="0.3">
      <c r="A121" s="38" t="s">
        <v>14</v>
      </c>
      <c r="B121" s="37">
        <v>18683136487</v>
      </c>
      <c r="C121" s="38" t="s">
        <v>15</v>
      </c>
      <c r="D121" s="39">
        <v>0.02</v>
      </c>
      <c r="E121" s="38" t="s">
        <v>61</v>
      </c>
    </row>
    <row r="122" spans="1:5" ht="36" customHeight="1" thickBot="1" x14ac:dyDescent="0.3">
      <c r="A122" s="11" t="s">
        <v>6</v>
      </c>
      <c r="B122" s="14"/>
      <c r="C122" s="12"/>
      <c r="D122" s="10">
        <f>D121</f>
        <v>0.02</v>
      </c>
      <c r="E122" s="1"/>
    </row>
    <row r="123" spans="1:5" s="40" customFormat="1" ht="36" customHeight="1" thickBot="1" x14ac:dyDescent="0.3">
      <c r="A123" s="38" t="s">
        <v>95</v>
      </c>
      <c r="B123" s="37">
        <v>71631288331</v>
      </c>
      <c r="C123" s="38" t="s">
        <v>36</v>
      </c>
      <c r="D123" s="39">
        <v>998.75</v>
      </c>
      <c r="E123" s="41" t="s">
        <v>96</v>
      </c>
    </row>
    <row r="124" spans="1:5" ht="36" customHeight="1" thickBot="1" x14ac:dyDescent="0.3">
      <c r="A124" s="11" t="s">
        <v>6</v>
      </c>
      <c r="B124" s="14"/>
      <c r="C124" s="12"/>
      <c r="D124" s="10">
        <f>D123</f>
        <v>998.75</v>
      </c>
      <c r="E124" s="1"/>
    </row>
    <row r="125" spans="1:5" ht="15.75" thickBot="1" x14ac:dyDescent="0.3">
      <c r="A125" s="24" t="s">
        <v>22</v>
      </c>
      <c r="B125" s="25"/>
      <c r="C125" s="25"/>
      <c r="D125" s="56">
        <f>D124+D122+D120+D118+D115+D113+D111+D109+D105+D103+D101+D98+D95+D92+D89+D87+D85+D83+D81+D78+D75+D73+D71+D68+D65+D63+D61+D58+D56+D51+D46+D43+D34+D31+D29+D27+D25+D23+D20+D18+D15+D10+D38</f>
        <v>52860.51</v>
      </c>
      <c r="E125" s="57"/>
    </row>
    <row r="127" spans="1:5" x14ac:dyDescent="0.25">
      <c r="D127" t="s">
        <v>19</v>
      </c>
    </row>
  </sheetData>
  <mergeCells count="2">
    <mergeCell ref="A7:E7"/>
    <mergeCell ref="D125:E125"/>
  </mergeCells>
  <pageMargins left="0.7" right="0.7" top="0.75" bottom="0.75" header="0.3" footer="0.3"/>
  <pageSetup paperSize="9" orientation="portrait" r:id="rId1"/>
  <ignoredErrors>
    <ignoredError sqref="B9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abSelected="1" topLeftCell="B1" workbookViewId="0">
      <selection activeCell="I10" sqref="I10"/>
    </sheetView>
  </sheetViews>
  <sheetFormatPr defaultColWidth="16.5703125" defaultRowHeight="15" x14ac:dyDescent="0.25"/>
  <cols>
    <col min="1" max="1" width="21.28515625" hidden="1" customWidth="1"/>
    <col min="2" max="2" width="50.5703125" customWidth="1"/>
    <col min="3" max="3" width="38.85546875" customWidth="1"/>
  </cols>
  <sheetData>
    <row r="1" spans="1:3" ht="15.75" thickBot="1" x14ac:dyDescent="0.3"/>
    <row r="2" spans="1:3" s="5" customFormat="1" ht="18.75" customHeight="1" thickBot="1" x14ac:dyDescent="0.3">
      <c r="A2" s="27"/>
      <c r="B2" s="60" t="s">
        <v>16</v>
      </c>
      <c r="C2" s="60"/>
    </row>
    <row r="3" spans="1:3" s="5" customFormat="1" ht="18.75" customHeight="1" thickBot="1" x14ac:dyDescent="0.3">
      <c r="A3" s="27"/>
      <c r="B3" s="28" t="s">
        <v>17</v>
      </c>
      <c r="C3" s="28"/>
    </row>
    <row r="4" spans="1:3" s="5" customFormat="1" ht="18.75" customHeight="1" thickBot="1" x14ac:dyDescent="0.3">
      <c r="A4" s="27"/>
      <c r="B4" s="28" t="s">
        <v>18</v>
      </c>
      <c r="C4" s="28"/>
    </row>
    <row r="5" spans="1:3" ht="18.75" customHeight="1" thickBot="1" x14ac:dyDescent="0.3">
      <c r="A5" s="29"/>
      <c r="B5" s="61"/>
      <c r="C5" s="61"/>
    </row>
    <row r="6" spans="1:3" s="15" customFormat="1" ht="41.25" customHeight="1" thickBot="1" x14ac:dyDescent="0.3">
      <c r="A6" s="30"/>
      <c r="B6" s="58" t="s">
        <v>99</v>
      </c>
      <c r="C6" s="59"/>
    </row>
    <row r="7" spans="1:3" s="5" customFormat="1" ht="45.75" customHeight="1" thickBot="1" x14ac:dyDescent="0.3">
      <c r="A7" s="16" t="s">
        <v>8</v>
      </c>
      <c r="B7" s="31" t="s">
        <v>7</v>
      </c>
      <c r="C7" s="32" t="s">
        <v>5</v>
      </c>
    </row>
    <row r="8" spans="1:3" ht="36" customHeight="1" thickBot="1" x14ac:dyDescent="0.3">
      <c r="A8" s="4" t="s">
        <v>9</v>
      </c>
      <c r="B8" s="17">
        <f>150884.62+13878.4+6660.29+1091.86+12.5</f>
        <v>172527.66999999998</v>
      </c>
      <c r="C8" s="21" t="s">
        <v>48</v>
      </c>
    </row>
    <row r="9" spans="1:3" ht="36" customHeight="1" thickBot="1" x14ac:dyDescent="0.3">
      <c r="A9" s="1"/>
      <c r="B9" s="17">
        <f>24334.6+180.16+1098.95+2197.72</f>
        <v>27811.43</v>
      </c>
      <c r="C9" s="21" t="s">
        <v>11</v>
      </c>
    </row>
    <row r="10" spans="1:3" ht="36" customHeight="1" thickBot="1" x14ac:dyDescent="0.3">
      <c r="A10" s="1"/>
      <c r="B10" s="17">
        <f>3885.8+939.73+117.58+53.79</f>
        <v>4996.9000000000005</v>
      </c>
      <c r="C10" s="21" t="s">
        <v>12</v>
      </c>
    </row>
    <row r="11" spans="1:3" ht="36" customHeight="1" thickBot="1" x14ac:dyDescent="0.3">
      <c r="A11" s="2"/>
      <c r="B11" s="19">
        <v>845.25</v>
      </c>
      <c r="C11" s="20" t="s">
        <v>13</v>
      </c>
    </row>
    <row r="12" spans="1:3" ht="36" customHeight="1" thickBot="1" x14ac:dyDescent="0.3">
      <c r="A12" s="2"/>
      <c r="B12" s="19">
        <v>49.28</v>
      </c>
      <c r="C12" s="20" t="s">
        <v>49</v>
      </c>
    </row>
    <row r="13" spans="1:3" ht="36" customHeight="1" thickBot="1" x14ac:dyDescent="0.3">
      <c r="A13" s="18" t="s">
        <v>10</v>
      </c>
      <c r="B13" s="52">
        <f>B8+B9+B10+B11+B12</f>
        <v>206230.52999999997</v>
      </c>
      <c r="C13" s="26" t="s">
        <v>98</v>
      </c>
    </row>
    <row r="15" spans="1:3" x14ac:dyDescent="0.25">
      <c r="C15" t="s">
        <v>19</v>
      </c>
    </row>
  </sheetData>
  <mergeCells count="3">
    <mergeCell ref="B6:C6"/>
    <mergeCell ref="B2:C2"/>
    <mergeCell ref="B5:C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OŠ Zadarski otoci</cp:lastModifiedBy>
  <cp:lastPrinted>2024-03-11T11:15:15Z</cp:lastPrinted>
  <dcterms:created xsi:type="dcterms:W3CDTF">2024-02-15T07:48:27Z</dcterms:created>
  <dcterms:modified xsi:type="dcterms:W3CDTF">2024-03-15T08:40:14Z</dcterms:modified>
</cp:coreProperties>
</file>